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Carnaval SAS\Administrativa\Procesos 2024\Invitaciones\"/>
    </mc:Choice>
  </mc:AlternateContent>
  <bookViews>
    <workbookView xWindow="0" yWindow="0" windowWidth="21600" windowHeight="9135" activeTab="1"/>
  </bookViews>
  <sheets>
    <sheet name="EVENTOS" sheetId="6" r:id="rId1"/>
    <sheet name="VIA 40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L6" i="5"/>
  <c r="L5" i="5"/>
  <c r="I27" i="6"/>
  <c r="I25" i="6"/>
  <c r="I24" i="6"/>
  <c r="I21" i="6"/>
  <c r="I20" i="6"/>
  <c r="I17" i="6"/>
  <c r="I16" i="6"/>
  <c r="I13" i="6"/>
  <c r="I12" i="6"/>
  <c r="I11" i="6"/>
  <c r="I10" i="6"/>
  <c r="I9" i="6"/>
  <c r="L7" i="5" l="1"/>
  <c r="I28" i="6"/>
  <c r="H50" i="5"/>
  <c r="H6" i="5"/>
  <c r="H74" i="5"/>
  <c r="H73" i="5"/>
  <c r="H72" i="5"/>
  <c r="H71" i="5"/>
  <c r="H70" i="5"/>
  <c r="G51" i="5"/>
  <c r="H49" i="5"/>
  <c r="H43" i="5"/>
  <c r="H41" i="5"/>
  <c r="H38" i="5"/>
  <c r="H36" i="5"/>
  <c r="H34" i="5"/>
  <c r="H32" i="5"/>
  <c r="H30" i="5"/>
  <c r="H28" i="5"/>
  <c r="H26" i="5"/>
  <c r="H24" i="5"/>
  <c r="H18" i="5"/>
  <c r="H16" i="5"/>
  <c r="H14" i="5"/>
  <c r="H13" i="5"/>
  <c r="H12" i="5"/>
  <c r="H10" i="5"/>
  <c r="H8" i="5"/>
  <c r="H4" i="5"/>
  <c r="H75" i="5" l="1"/>
  <c r="H51" i="5"/>
</calcChain>
</file>

<file path=xl/sharedStrings.xml><?xml version="1.0" encoding="utf-8"?>
<sst xmlns="http://schemas.openxmlformats.org/spreadsheetml/2006/main" count="158" uniqueCount="113">
  <si>
    <t>No</t>
  </si>
  <si>
    <t>TIPO</t>
  </si>
  <si>
    <t>AFORO</t>
  </si>
  <si>
    <t>NOMBRE</t>
  </si>
  <si>
    <t>DOBLE</t>
  </si>
  <si>
    <t>CALLE 80 -CALLE 79B</t>
  </si>
  <si>
    <t>GARABATO</t>
  </si>
  <si>
    <t>MONO CUCO GUAYABERO</t>
  </si>
  <si>
    <t>CUMBIA</t>
  </si>
  <si>
    <t>CALLE 79B-CALLE 79</t>
  </si>
  <si>
    <t>TRONCO DE PALCO</t>
  </si>
  <si>
    <t>SENCILLO</t>
  </si>
  <si>
    <t>AGUILA</t>
  </si>
  <si>
    <t>TP</t>
  </si>
  <si>
    <t>TARIMA</t>
  </si>
  <si>
    <t>CALLE 79 - CALLE 77A - ZONA BATALLON ANTONIO NARIÑO</t>
  </si>
  <si>
    <t>REY MOMO (NUMERADO)</t>
  </si>
  <si>
    <t>REINA DEL CARNAVAL (NUMERADO)</t>
  </si>
  <si>
    <t>PATRIMONIO (NUMERADO)</t>
  </si>
  <si>
    <t>T1</t>
  </si>
  <si>
    <t>T2</t>
  </si>
  <si>
    <t>SENCILLA</t>
  </si>
  <si>
    <t>T3</t>
  </si>
  <si>
    <t>T4</t>
  </si>
  <si>
    <t>T5</t>
  </si>
  <si>
    <t>CALLE 77A - CALLE 77</t>
  </si>
  <si>
    <t>SOMBRERO VUELTIAO</t>
  </si>
  <si>
    <t>CALLE 77 HASTA 76</t>
  </si>
  <si>
    <t>PRENDE LA VELA</t>
  </si>
  <si>
    <t>FANFARRIA</t>
  </si>
  <si>
    <t>PALOTEO</t>
  </si>
  <si>
    <t>ETERNO CARNAVAL</t>
  </si>
  <si>
    <t xml:space="preserve">CONGO </t>
  </si>
  <si>
    <t>TRIPLE</t>
  </si>
  <si>
    <t>PUYA LOCA</t>
  </si>
  <si>
    <t>NEGRA PULOY</t>
  </si>
  <si>
    <t>ARLEQUIN</t>
  </si>
  <si>
    <t>CARNAVAL DE BARRANQUILLA SAS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</si>
  <si>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</si>
  <si>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</si>
  <si>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</si>
  <si>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</si>
  <si>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</si>
  <si>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</si>
  <si>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 xml:space="preserve">Enero </t>
  </si>
  <si>
    <t xml:space="preserve">Sábado </t>
  </si>
  <si>
    <t xml:space="preserve">Lactura del Bando </t>
  </si>
  <si>
    <t>Plaza de la Paz</t>
  </si>
  <si>
    <t xml:space="preserve">Domingo </t>
  </si>
  <si>
    <t xml:space="preserve">Viernes </t>
  </si>
  <si>
    <t xml:space="preserve">Febrero </t>
  </si>
  <si>
    <t xml:space="preserve">Festival Viva la Tradición                         Danzas de Relación y Especiales </t>
  </si>
  <si>
    <t>Festival Viva la Tradición                          Danzas y Cumbias</t>
  </si>
  <si>
    <t xml:space="preserve">Bando y Coronación Carnaval de Los Niños </t>
  </si>
  <si>
    <t>Coronacion Reina del Carnaval  y Rey Momo</t>
  </si>
  <si>
    <t>Estadio Romelio Martínez</t>
  </si>
  <si>
    <t xml:space="preserve">Batalla de Flores </t>
  </si>
  <si>
    <t xml:space="preserve">Lunes </t>
  </si>
  <si>
    <t xml:space="preserve">Gran parada de Comparsas </t>
  </si>
  <si>
    <t>PALCOS 2024</t>
  </si>
  <si>
    <t>UBICACIÓN, VIA 40 ENTRE:</t>
  </si>
  <si>
    <t xml:space="preserve">CABINA/DIA </t>
  </si>
  <si>
    <t>TOTAL CABINA</t>
  </si>
  <si>
    <t>ZONA DE PRENSA</t>
  </si>
  <si>
    <t>CALLE 75 A 72B</t>
  </si>
  <si>
    <t>FAROTAS (NUMERADO)</t>
  </si>
  <si>
    <t>SEXTUPLE</t>
  </si>
  <si>
    <t>T6</t>
  </si>
  <si>
    <t>CALLE 66 A 58</t>
  </si>
  <si>
    <t xml:space="preserve">RESUMEN </t>
  </si>
  <si>
    <t>Cant diaria</t>
  </si>
  <si>
    <t xml:space="preserve">Total </t>
  </si>
  <si>
    <t>PALCOS</t>
  </si>
  <si>
    <t>TARIMAS</t>
  </si>
  <si>
    <t>MINIPALCOS</t>
  </si>
  <si>
    <t>PALCO MINUSVALIDO</t>
  </si>
  <si>
    <t>T7</t>
  </si>
  <si>
    <t xml:space="preserve">PERSONAL ASEO * DIA </t>
  </si>
  <si>
    <t xml:space="preserve">OPERACIONES Y LOGISTICA DE EVENTOS </t>
  </si>
  <si>
    <t>CARNAVAL 2024</t>
  </si>
  <si>
    <t>TEMPORADA CARNAVALERA 2024</t>
  </si>
  <si>
    <t xml:space="preserve">BAÑOS </t>
  </si>
  <si>
    <t xml:space="preserve">Montaje </t>
  </si>
  <si>
    <t xml:space="preserve">Evento </t>
  </si>
  <si>
    <t xml:space="preserve">Sabado </t>
  </si>
  <si>
    <t xml:space="preserve">Festival Viva la Tradición                   Comparsas de Fantasia y Tradición Popular </t>
  </si>
  <si>
    <t xml:space="preserve">Guacherna Estercita Forero </t>
  </si>
  <si>
    <t>Palco Guacherna Atrio Catedral</t>
  </si>
  <si>
    <t xml:space="preserve">Tarima VIP Plaza de la Paz </t>
  </si>
  <si>
    <t xml:space="preserve">Coronación Reina Popular </t>
  </si>
  <si>
    <t>Plaza de la Paz (por definir)</t>
  </si>
  <si>
    <t>Palcos, palco minusvalido   y zona de prensa</t>
  </si>
  <si>
    <t xml:space="preserve">Tarima vip  </t>
  </si>
  <si>
    <t>Desfile del Rey Momo</t>
  </si>
  <si>
    <t xml:space="preserve">Calle 17 </t>
  </si>
  <si>
    <t>Gran parada de Tradición y Folclor</t>
  </si>
  <si>
    <t xml:space="preserve">Festival de Letanias </t>
  </si>
  <si>
    <t xml:space="preserve">Cuchilla del Barrio Abajo </t>
  </si>
  <si>
    <t xml:space="preserve">Martes </t>
  </si>
  <si>
    <t xml:space="preserve">Joselito se va con las cenizas </t>
  </si>
  <si>
    <t>Carrera 54 con calle 59, finaliza en Barrio Abajo</t>
  </si>
  <si>
    <t>PERSONA*DIA</t>
  </si>
  <si>
    <t>ZONA PRENSA</t>
  </si>
  <si>
    <t>PALCOS + PMINUSV</t>
  </si>
  <si>
    <t>Vía 40 zona concent</t>
  </si>
  <si>
    <t xml:space="preserve">RECURSOS A UTILIZAR Servicio aseo cabinas sanitarias </t>
  </si>
  <si>
    <t>PLATAFORMA 1 (sab y dom)</t>
  </si>
  <si>
    <t>PLATAFORMA 2 (sab y dom)</t>
  </si>
  <si>
    <t>PLATAFORMA 3 (sab y dom)</t>
  </si>
  <si>
    <t>PLATAFORMA 4 (sab y dom)</t>
  </si>
  <si>
    <t>PLATAFORMA 5 (sab y dom)</t>
  </si>
  <si>
    <t>PLATAFORMA 6 (sab y dom)</t>
  </si>
  <si>
    <t>PLATAFORMA 7 (sab y dom)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</si>
</sst>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_-"/>
    <numFmt numFmtId="165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9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FFFF0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180"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3" fontId="5" fillId="4" borderId="3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3" applyNumberFormat="1" applyFont="1" applyFill="1" applyBorder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center" vertical="center" wrapText="1"/>
    </xf>
    <xf numFmtId="164" fontId="3" fillId="6" borderId="9" xfId="3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164" fontId="3" fillId="6" borderId="10" xfId="3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 wrapText="1"/>
    </xf>
    <xf numFmtId="164" fontId="3" fillId="6" borderId="8" xfId="3" applyNumberFormat="1" applyFont="1" applyFill="1" applyBorder="1" applyAlignment="1">
      <alignment horizontal="center" vertical="center" wrapText="1"/>
    </xf>
    <xf numFmtId="3" fontId="3" fillId="8" borderId="8" xfId="0" applyNumberFormat="1" applyFont="1" applyFill="1" applyBorder="1" applyAlignment="1">
      <alignment horizontal="center" vertical="center" wrapText="1"/>
    </xf>
    <xf numFmtId="3" fontId="3" fillId="9" borderId="8" xfId="0" applyNumberFormat="1" applyFont="1" applyFill="1" applyBorder="1" applyAlignment="1">
      <alignment horizontal="center" vertical="center" wrapText="1"/>
    </xf>
    <xf numFmtId="3" fontId="3" fillId="10" borderId="11" xfId="0" applyNumberFormat="1" applyFont="1" applyFill="1" applyBorder="1" applyAlignment="1">
      <alignment horizontal="center" vertical="center" wrapText="1"/>
    </xf>
    <xf numFmtId="3" fontId="3" fillId="10" borderId="13" xfId="0" applyNumberFormat="1" applyFont="1" applyFill="1" applyBorder="1" applyAlignment="1">
      <alignment horizontal="center" vertical="center" wrapText="1"/>
    </xf>
    <xf numFmtId="3" fontId="3" fillId="10" borderId="14" xfId="0" applyNumberFormat="1" applyFont="1" applyFill="1" applyBorder="1" applyAlignment="1">
      <alignment horizontal="center" vertical="center" wrapText="1"/>
    </xf>
    <xf numFmtId="164" fontId="3" fillId="6" borderId="1" xfId="3" applyNumberFormat="1" applyFont="1" applyFill="1" applyBorder="1" applyAlignment="1">
      <alignment horizontal="center" vertical="center" wrapText="1"/>
    </xf>
    <xf numFmtId="164" fontId="3" fillId="4" borderId="0" xfId="3" applyNumberFormat="1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164" fontId="3" fillId="4" borderId="1" xfId="3" applyNumberFormat="1" applyFont="1" applyFill="1" applyBorder="1" applyAlignment="1">
      <alignment horizontal="center"/>
    </xf>
    <xf numFmtId="3" fontId="3" fillId="8" borderId="9" xfId="0" applyNumberFormat="1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7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8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8" fontId="3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1" fontId="0" fillId="4" borderId="0" xfId="0" applyNumberFormat="1" applyFill="1"/>
    <xf numFmtId="1" fontId="9" fillId="4" borderId="1" xfId="0" applyNumberFormat="1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3" fontId="3" fillId="6" borderId="16" xfId="0" applyNumberFormat="1" applyFont="1" applyFill="1" applyBorder="1" applyAlignment="1">
      <alignment horizontal="center" vertical="center" wrapText="1"/>
    </xf>
    <xf numFmtId="3" fontId="3" fillId="6" borderId="1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3" fillId="6" borderId="22" xfId="0" applyNumberFormat="1" applyFont="1" applyFill="1" applyBorder="1" applyAlignment="1">
      <alignment horizontal="center" vertical="center" wrapText="1"/>
    </xf>
    <xf numFmtId="3" fontId="3" fillId="6" borderId="34" xfId="0" applyNumberFormat="1" applyFont="1" applyFill="1" applyBorder="1" applyAlignment="1">
      <alignment horizontal="center" vertical="center" wrapText="1"/>
    </xf>
    <xf numFmtId="164" fontId="3" fillId="6" borderId="20" xfId="3" applyNumberFormat="1" applyFont="1" applyFill="1" applyBorder="1" applyAlignment="1">
      <alignment horizontal="center" vertical="center" wrapText="1"/>
    </xf>
    <xf numFmtId="0" fontId="3" fillId="4" borderId="36" xfId="0" applyFont="1" applyFill="1" applyBorder="1"/>
    <xf numFmtId="3" fontId="3" fillId="6" borderId="37" xfId="0" applyNumberFormat="1" applyFont="1" applyFill="1" applyBorder="1" applyAlignment="1">
      <alignment horizontal="center" vertical="center" wrapText="1"/>
    </xf>
    <xf numFmtId="3" fontId="3" fillId="6" borderId="38" xfId="0" applyNumberFormat="1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3" fontId="3" fillId="7" borderId="11" xfId="0" applyNumberFormat="1" applyFont="1" applyFill="1" applyBorder="1" applyAlignment="1">
      <alignment horizontal="center" vertical="center" wrapText="1"/>
    </xf>
    <xf numFmtId="3" fontId="5" fillId="4" borderId="14" xfId="1" applyNumberFormat="1" applyFont="1" applyFill="1" applyBorder="1" applyAlignment="1">
      <alignment horizontal="center" vertical="center" wrapText="1"/>
    </xf>
    <xf numFmtId="164" fontId="3" fillId="6" borderId="42" xfId="3" applyNumberFormat="1" applyFont="1" applyFill="1" applyBorder="1" applyAlignment="1">
      <alignment horizontal="center" vertical="center" wrapText="1"/>
    </xf>
    <xf numFmtId="3" fontId="3" fillId="7" borderId="22" xfId="0" applyNumberFormat="1" applyFont="1" applyFill="1" applyBorder="1" applyAlignment="1">
      <alignment horizontal="center" vertical="center" wrapText="1"/>
    </xf>
    <xf numFmtId="3" fontId="3" fillId="7" borderId="30" xfId="0" applyNumberFormat="1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3" fontId="5" fillId="4" borderId="44" xfId="1" applyNumberFormat="1" applyFont="1" applyFill="1" applyBorder="1" applyAlignment="1">
      <alignment horizontal="center" vertical="center" wrapText="1"/>
    </xf>
    <xf numFmtId="0" fontId="5" fillId="4" borderId="45" xfId="1" applyFont="1" applyFill="1" applyBorder="1" applyAlignment="1">
      <alignment horizontal="center" vertical="center" wrapText="1"/>
    </xf>
    <xf numFmtId="3" fontId="5" fillId="4" borderId="46" xfId="1" applyNumberFormat="1" applyFont="1" applyFill="1" applyBorder="1" applyAlignment="1">
      <alignment horizontal="center" vertical="center" wrapText="1"/>
    </xf>
    <xf numFmtId="3" fontId="5" fillId="4" borderId="48" xfId="1" applyNumberFormat="1" applyFont="1" applyFill="1" applyBorder="1" applyAlignment="1">
      <alignment horizontal="center" vertical="center" wrapText="1"/>
    </xf>
    <xf numFmtId="0" fontId="5" fillId="4" borderId="49" xfId="1" applyFont="1" applyFill="1" applyBorder="1" applyAlignment="1">
      <alignment horizontal="center" vertical="center" wrapText="1"/>
    </xf>
    <xf numFmtId="3" fontId="5" fillId="4" borderId="50" xfId="1" applyNumberFormat="1" applyFont="1" applyFill="1" applyBorder="1" applyAlignment="1">
      <alignment horizontal="center" vertical="center" wrapText="1"/>
    </xf>
    <xf numFmtId="3" fontId="5" fillId="4" borderId="51" xfId="1" applyNumberFormat="1" applyFont="1" applyFill="1" applyBorder="1" applyAlignment="1">
      <alignment horizontal="center" vertical="center" wrapText="1"/>
    </xf>
    <xf numFmtId="0" fontId="5" fillId="4" borderId="52" xfId="1" applyFont="1" applyFill="1" applyBorder="1" applyAlignment="1">
      <alignment horizontal="center" vertical="center" wrapText="1"/>
    </xf>
    <xf numFmtId="3" fontId="3" fillId="8" borderId="11" xfId="0" applyNumberFormat="1" applyFont="1" applyFill="1" applyBorder="1" applyAlignment="1">
      <alignment horizontal="center" vertical="center" wrapText="1"/>
    </xf>
    <xf numFmtId="3" fontId="3" fillId="8" borderId="37" xfId="0" applyNumberFormat="1" applyFont="1" applyFill="1" applyBorder="1" applyAlignment="1">
      <alignment horizontal="center" vertical="center" wrapText="1"/>
    </xf>
    <xf numFmtId="3" fontId="3" fillId="8" borderId="34" xfId="0" applyNumberFormat="1" applyFont="1" applyFill="1" applyBorder="1" applyAlignment="1">
      <alignment horizontal="center" vertical="center" wrapText="1"/>
    </xf>
    <xf numFmtId="3" fontId="3" fillId="9" borderId="11" xfId="0" applyNumberFormat="1" applyFont="1" applyFill="1" applyBorder="1" applyAlignment="1">
      <alignment horizontal="center" vertical="center" wrapText="1"/>
    </xf>
    <xf numFmtId="3" fontId="3" fillId="9" borderId="37" xfId="0" applyNumberFormat="1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3" fontId="3" fillId="10" borderId="58" xfId="0" applyNumberFormat="1" applyFont="1" applyFill="1" applyBorder="1" applyAlignment="1">
      <alignment horizontal="center" vertical="center" wrapText="1"/>
    </xf>
    <xf numFmtId="164" fontId="3" fillId="6" borderId="36" xfId="3" applyNumberFormat="1" applyFont="1" applyFill="1" applyBorder="1" applyAlignment="1">
      <alignment horizontal="center" vertical="center" wrapText="1"/>
    </xf>
    <xf numFmtId="3" fontId="5" fillId="4" borderId="60" xfId="1" applyNumberFormat="1" applyFont="1" applyFill="1" applyBorder="1" applyAlignment="1">
      <alignment horizontal="center" vertical="center" wrapText="1"/>
    </xf>
    <xf numFmtId="3" fontId="5" fillId="4" borderId="61" xfId="0" applyNumberFormat="1" applyFont="1" applyFill="1" applyBorder="1" applyAlignment="1">
      <alignment horizontal="center" vertical="center" wrapText="1"/>
    </xf>
    <xf numFmtId="0" fontId="5" fillId="4" borderId="62" xfId="1" applyFont="1" applyFill="1" applyBorder="1" applyAlignment="1">
      <alignment horizontal="center" vertical="center" wrapText="1"/>
    </xf>
    <xf numFmtId="3" fontId="5" fillId="4" borderId="48" xfId="0" applyNumberFormat="1" applyFont="1" applyFill="1" applyBorder="1" applyAlignment="1">
      <alignment horizontal="center" vertical="center" wrapText="1"/>
    </xf>
    <xf numFmtId="18" fontId="3" fillId="4" borderId="3" xfId="0" applyNumberFormat="1" applyFont="1" applyFill="1" applyBorder="1" applyAlignment="1">
      <alignment horizontal="center" vertical="center"/>
    </xf>
    <xf numFmtId="18" fontId="3" fillId="4" borderId="4" xfId="0" applyNumberFormat="1" applyFont="1" applyFill="1" applyBorder="1" applyAlignment="1">
      <alignment horizontal="center" vertical="center"/>
    </xf>
    <xf numFmtId="18" fontId="3" fillId="4" borderId="2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3" fillId="6" borderId="9" xfId="3" applyNumberFormat="1" applyFont="1" applyFill="1" applyBorder="1" applyAlignment="1">
      <alignment horizontal="center" vertical="center" wrapText="1"/>
    </xf>
    <xf numFmtId="164" fontId="5" fillId="4" borderId="6" xfId="3" applyNumberFormat="1" applyFont="1" applyFill="1" applyBorder="1" applyAlignment="1">
      <alignment horizontal="center"/>
    </xf>
    <xf numFmtId="3" fontId="3" fillId="6" borderId="21" xfId="0" applyNumberFormat="1" applyFont="1" applyFill="1" applyBorder="1" applyAlignment="1">
      <alignment horizontal="center" vertical="center" wrapText="1"/>
    </xf>
    <xf numFmtId="3" fontId="3" fillId="6" borderId="24" xfId="0" applyNumberFormat="1" applyFont="1" applyFill="1" applyBorder="1" applyAlignment="1">
      <alignment horizontal="center" vertical="center" wrapText="1"/>
    </xf>
    <xf numFmtId="3" fontId="3" fillId="6" borderId="26" xfId="0" applyNumberFormat="1" applyFont="1" applyFill="1" applyBorder="1" applyAlignment="1">
      <alignment horizontal="center" vertical="center" wrapText="1"/>
    </xf>
    <xf numFmtId="3" fontId="3" fillId="6" borderId="28" xfId="0" applyNumberFormat="1" applyFont="1" applyFill="1" applyBorder="1" applyAlignment="1">
      <alignment horizontal="center" vertical="center" wrapText="1"/>
    </xf>
    <xf numFmtId="164" fontId="3" fillId="6" borderId="15" xfId="3" applyNumberFormat="1" applyFont="1" applyFill="1" applyBorder="1" applyAlignment="1">
      <alignment horizontal="center" vertical="center" wrapText="1"/>
    </xf>
    <xf numFmtId="164" fontId="3" fillId="6" borderId="6" xfId="3" applyNumberFormat="1" applyFont="1" applyFill="1" applyBorder="1" applyAlignment="1">
      <alignment horizontal="center" vertical="center" wrapText="1"/>
    </xf>
    <xf numFmtId="164" fontId="3" fillId="10" borderId="3" xfId="3" applyNumberFormat="1" applyFont="1" applyFill="1" applyBorder="1" applyAlignment="1">
      <alignment horizontal="center" vertical="center" wrapText="1"/>
    </xf>
    <xf numFmtId="164" fontId="3" fillId="10" borderId="4" xfId="3" applyNumberFormat="1" applyFont="1" applyFill="1" applyBorder="1" applyAlignment="1">
      <alignment horizontal="center" vertical="center" wrapText="1"/>
    </xf>
    <xf numFmtId="164" fontId="3" fillId="10" borderId="2" xfId="3" applyNumberFormat="1" applyFont="1" applyFill="1" applyBorder="1" applyAlignment="1">
      <alignment horizontal="center" vertical="center" wrapText="1"/>
    </xf>
    <xf numFmtId="164" fontId="3" fillId="6" borderId="17" xfId="3" applyNumberFormat="1" applyFont="1" applyFill="1" applyBorder="1" applyAlignment="1">
      <alignment horizontal="center" vertical="center" wrapText="1"/>
    </xf>
    <xf numFmtId="164" fontId="3" fillId="6" borderId="18" xfId="3" applyNumberFormat="1" applyFont="1" applyFill="1" applyBorder="1" applyAlignment="1">
      <alignment horizontal="center" vertical="center" wrapText="1"/>
    </xf>
    <xf numFmtId="164" fontId="3" fillId="9" borderId="9" xfId="3" applyNumberFormat="1" applyFont="1" applyFill="1" applyBorder="1" applyAlignment="1">
      <alignment horizontal="center" vertical="center" wrapText="1"/>
    </xf>
    <xf numFmtId="164" fontId="5" fillId="4" borderId="7" xfId="3" applyNumberFormat="1" applyFont="1" applyFill="1" applyBorder="1" applyAlignment="1">
      <alignment horizontal="center"/>
    </xf>
    <xf numFmtId="164" fontId="3" fillId="9" borderId="7" xfId="3" applyNumberFormat="1" applyFont="1" applyFill="1" applyBorder="1" applyAlignment="1">
      <alignment horizontal="center" vertical="center" wrapText="1"/>
    </xf>
    <xf numFmtId="164" fontId="3" fillId="6" borderId="7" xfId="3" applyNumberFormat="1" applyFont="1" applyFill="1" applyBorder="1" applyAlignment="1">
      <alignment horizontal="center" vertical="center" wrapText="1"/>
    </xf>
    <xf numFmtId="3" fontId="3" fillId="10" borderId="56" xfId="0" applyNumberFormat="1" applyFont="1" applyFill="1" applyBorder="1" applyAlignment="1">
      <alignment horizontal="center" vertical="center"/>
    </xf>
    <xf numFmtId="3" fontId="3" fillId="10" borderId="46" xfId="0" applyNumberFormat="1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 wrapText="1"/>
    </xf>
    <xf numFmtId="0" fontId="3" fillId="10" borderId="59" xfId="0" applyFont="1" applyFill="1" applyBorder="1" applyAlignment="1">
      <alignment horizontal="center" vertical="center" wrapText="1"/>
    </xf>
    <xf numFmtId="164" fontId="3" fillId="10" borderId="53" xfId="3" applyNumberFormat="1" applyFont="1" applyFill="1" applyBorder="1" applyAlignment="1">
      <alignment horizontal="center" vertical="center" wrapText="1"/>
    </xf>
    <xf numFmtId="164" fontId="3" fillId="10" borderId="54" xfId="3" applyNumberFormat="1" applyFont="1" applyFill="1" applyBorder="1" applyAlignment="1">
      <alignment horizontal="center" vertical="center" wrapText="1"/>
    </xf>
    <xf numFmtId="164" fontId="3" fillId="10" borderId="55" xfId="3" applyNumberFormat="1" applyFont="1" applyFill="1" applyBorder="1" applyAlignment="1">
      <alignment horizontal="center" vertical="center" wrapText="1"/>
    </xf>
    <xf numFmtId="164" fontId="3" fillId="6" borderId="20" xfId="3" applyNumberFormat="1" applyFont="1" applyFill="1" applyBorder="1" applyAlignment="1">
      <alignment horizontal="center" vertical="center" wrapText="1"/>
    </xf>
    <xf numFmtId="164" fontId="5" fillId="4" borderId="19" xfId="3" applyNumberFormat="1" applyFont="1" applyFill="1" applyBorder="1" applyAlignment="1">
      <alignment horizontal="center"/>
    </xf>
    <xf numFmtId="3" fontId="3" fillId="9" borderId="30" xfId="0" applyNumberFormat="1" applyFont="1" applyFill="1" applyBorder="1" applyAlignment="1">
      <alignment horizontal="center" vertical="center" wrapText="1"/>
    </xf>
    <xf numFmtId="0" fontId="5" fillId="4" borderId="28" xfId="0" applyFont="1" applyFill="1" applyBorder="1"/>
    <xf numFmtId="0" fontId="3" fillId="9" borderId="31" xfId="0" applyFont="1" applyFill="1" applyBorder="1" applyAlignment="1">
      <alignment horizontal="center" vertical="center" wrapText="1"/>
    </xf>
    <xf numFmtId="0" fontId="5" fillId="4" borderId="29" xfId="0" applyFont="1" applyFill="1" applyBorder="1"/>
    <xf numFmtId="164" fontId="3" fillId="9" borderId="20" xfId="3" applyNumberFormat="1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5" fillId="4" borderId="35" xfId="0" applyFont="1" applyFill="1" applyBorder="1"/>
    <xf numFmtId="3" fontId="3" fillId="9" borderId="21" xfId="0" applyNumberFormat="1" applyFont="1" applyFill="1" applyBorder="1" applyAlignment="1">
      <alignment horizontal="center" vertical="center" wrapText="1"/>
    </xf>
    <xf numFmtId="3" fontId="3" fillId="8" borderId="21" xfId="0" applyNumberFormat="1" applyFont="1" applyFill="1" applyBorder="1" applyAlignment="1">
      <alignment horizontal="center" vertical="center" wrapText="1"/>
    </xf>
    <xf numFmtId="0" fontId="5" fillId="4" borderId="61" xfId="2" applyFont="1" applyFill="1" applyBorder="1" applyAlignment="1">
      <alignment horizontal="center" vertical="center" wrapText="1"/>
    </xf>
    <xf numFmtId="0" fontId="5" fillId="4" borderId="48" xfId="2" applyFont="1" applyFill="1" applyBorder="1" applyAlignment="1">
      <alignment horizontal="center" vertical="center" wrapText="1"/>
    </xf>
    <xf numFmtId="0" fontId="5" fillId="4" borderId="26" xfId="0" applyFont="1" applyFill="1" applyBorder="1"/>
    <xf numFmtId="0" fontId="5" fillId="4" borderId="27" xfId="0" applyFont="1" applyFill="1" applyBorder="1"/>
    <xf numFmtId="164" fontId="5" fillId="4" borderId="12" xfId="3" applyNumberFormat="1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 vertical="center" wrapText="1"/>
    </xf>
    <xf numFmtId="164" fontId="3" fillId="9" borderId="12" xfId="3" applyNumberFormat="1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5" fillId="4" borderId="33" xfId="0" applyFont="1" applyFill="1" applyBorder="1"/>
    <xf numFmtId="0" fontId="3" fillId="8" borderId="23" xfId="0" applyFont="1" applyFill="1" applyBorder="1" applyAlignment="1">
      <alignment horizontal="center" vertical="center" wrapText="1"/>
    </xf>
    <xf numFmtId="3" fontId="3" fillId="8" borderId="30" xfId="0" applyNumberFormat="1" applyFont="1" applyFill="1" applyBorder="1" applyAlignment="1">
      <alignment horizontal="center" vertical="center" wrapText="1"/>
    </xf>
    <xf numFmtId="0" fontId="5" fillId="4" borderId="32" xfId="0" applyFont="1" applyFill="1" applyBorder="1"/>
    <xf numFmtId="0" fontId="3" fillId="6" borderId="4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3" fontId="3" fillId="6" borderId="30" xfId="0" applyNumberFormat="1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164" fontId="3" fillId="6" borderId="12" xfId="3" applyNumberFormat="1" applyFont="1" applyFill="1" applyBorder="1" applyAlignment="1">
      <alignment horizontal="center" vertical="center" wrapText="1"/>
    </xf>
    <xf numFmtId="3" fontId="3" fillId="7" borderId="30" xfId="0" applyNumberFormat="1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164" fontId="3" fillId="6" borderId="19" xfId="3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</cellXfs>
  <cellStyles count="8">
    <cellStyle name="Buena" xfId="1" builtinId="26"/>
    <cellStyle name="Millares" xfId="3" builtinId="3"/>
    <cellStyle name="Millares 2" xfId="5"/>
    <cellStyle name="Millares 3" xfId="4"/>
    <cellStyle name="Moneda [0] 2" xfId="7"/>
    <cellStyle name="Moneda 2" xfId="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7" workbookViewId="0">
      <selection activeCell="A4" sqref="A4:H4"/>
    </sheetView>
  </sheetViews>
  <sheetFormatPr baseColWidth="10" defaultRowHeight="15" x14ac:dyDescent="0.25"/>
  <cols>
    <col min="1" max="2" width="11.42578125" style="42"/>
    <col min="3" max="3" width="16.5703125" style="42" customWidth="1"/>
    <col min="4" max="4" width="16" style="42" customWidth="1"/>
    <col min="5" max="5" width="19.28515625" style="42" customWidth="1"/>
    <col min="6" max="6" width="20.42578125" style="42" customWidth="1"/>
    <col min="7" max="8" width="11.42578125" style="42"/>
    <col min="9" max="9" width="12.42578125" style="43" bestFit="1" customWidth="1"/>
    <col min="10" max="16384" width="11.42578125" style="42"/>
  </cols>
  <sheetData>
    <row r="1" spans="1:9" x14ac:dyDescent="0.25">
      <c r="A1" s="100" t="s">
        <v>37</v>
      </c>
      <c r="B1" s="100"/>
      <c r="C1" s="100"/>
      <c r="D1" s="100"/>
      <c r="E1" s="100"/>
      <c r="F1" s="100"/>
      <c r="G1" s="100"/>
      <c r="H1" s="100"/>
    </row>
    <row r="2" spans="1:9" x14ac:dyDescent="0.25">
      <c r="A2" s="100" t="s">
        <v>78</v>
      </c>
      <c r="B2" s="100"/>
      <c r="C2" s="100"/>
      <c r="D2" s="100"/>
      <c r="E2" s="100"/>
      <c r="F2" s="100"/>
      <c r="G2" s="100"/>
      <c r="H2" s="100"/>
    </row>
    <row r="3" spans="1:9" x14ac:dyDescent="0.25">
      <c r="A3" s="100" t="s">
        <v>105</v>
      </c>
      <c r="B3" s="100"/>
      <c r="C3" s="100"/>
      <c r="D3" s="100"/>
      <c r="E3" s="100"/>
      <c r="F3" s="100"/>
      <c r="G3" s="100"/>
      <c r="H3" s="100"/>
    </row>
    <row r="4" spans="1:9" x14ac:dyDescent="0.25">
      <c r="A4" s="100" t="s">
        <v>79</v>
      </c>
      <c r="B4" s="100"/>
      <c r="C4" s="100"/>
      <c r="D4" s="100"/>
      <c r="E4" s="100"/>
      <c r="F4" s="100"/>
      <c r="G4" s="100"/>
      <c r="H4" s="100"/>
    </row>
    <row r="5" spans="1:9" x14ac:dyDescent="0.25">
      <c r="A5" s="28"/>
      <c r="B5" s="29"/>
      <c r="C5" s="29"/>
      <c r="D5" s="28"/>
      <c r="E5" s="28"/>
      <c r="F5" s="28"/>
    </row>
    <row r="6" spans="1:9" ht="25.5" customHeight="1" x14ac:dyDescent="0.25">
      <c r="A6" s="96" t="s">
        <v>80</v>
      </c>
      <c r="B6" s="96"/>
      <c r="C6" s="96"/>
      <c r="D6" s="96"/>
      <c r="E6" s="96"/>
      <c r="F6" s="96"/>
      <c r="G6" s="99" t="s">
        <v>81</v>
      </c>
      <c r="H6" s="99"/>
    </row>
    <row r="7" spans="1:9" ht="25.5" x14ac:dyDescent="0.25">
      <c r="A7" s="25" t="s">
        <v>38</v>
      </c>
      <c r="B7" s="25" t="s">
        <v>39</v>
      </c>
      <c r="C7" s="25" t="s">
        <v>40</v>
      </c>
      <c r="D7" s="25" t="s">
        <v>41</v>
      </c>
      <c r="E7" s="25" t="s">
        <v>42</v>
      </c>
      <c r="F7" s="25" t="s">
        <v>43</v>
      </c>
      <c r="G7" s="25" t="s">
        <v>82</v>
      </c>
      <c r="H7" s="25" t="s">
        <v>83</v>
      </c>
      <c r="I7" s="44" t="s">
        <v>101</v>
      </c>
    </row>
    <row r="8" spans="1:9" x14ac:dyDescent="0.25">
      <c r="A8" s="31" t="s">
        <v>44</v>
      </c>
      <c r="B8" s="26">
        <v>20</v>
      </c>
      <c r="C8" s="32" t="s">
        <v>84</v>
      </c>
      <c r="D8" s="33">
        <v>0.83333333333333337</v>
      </c>
      <c r="E8" s="34" t="s">
        <v>46</v>
      </c>
      <c r="F8" s="34" t="s">
        <v>47</v>
      </c>
      <c r="G8" s="26">
        <v>2</v>
      </c>
      <c r="H8" s="26">
        <v>50</v>
      </c>
      <c r="I8" s="45">
        <v>12</v>
      </c>
    </row>
    <row r="9" spans="1:9" ht="67.5" x14ac:dyDescent="0.25">
      <c r="A9" s="35" t="s">
        <v>44</v>
      </c>
      <c r="B9" s="27">
        <v>26</v>
      </c>
      <c r="C9" s="27" t="s">
        <v>49</v>
      </c>
      <c r="D9" s="36">
        <v>0.70833333333333337</v>
      </c>
      <c r="E9" s="37" t="s">
        <v>51</v>
      </c>
      <c r="F9" s="37" t="s">
        <v>47</v>
      </c>
      <c r="G9" s="26">
        <v>2</v>
      </c>
      <c r="H9" s="26">
        <v>28</v>
      </c>
      <c r="I9" s="45">
        <f>+H9/4</f>
        <v>7</v>
      </c>
    </row>
    <row r="10" spans="1:9" ht="67.5" x14ac:dyDescent="0.25">
      <c r="A10" s="38" t="s">
        <v>44</v>
      </c>
      <c r="B10" s="39">
        <v>27</v>
      </c>
      <c r="C10" s="40" t="s">
        <v>45</v>
      </c>
      <c r="D10" s="36">
        <v>0.625</v>
      </c>
      <c r="E10" s="37" t="s">
        <v>85</v>
      </c>
      <c r="F10" s="37" t="s">
        <v>47</v>
      </c>
      <c r="G10" s="26">
        <v>0</v>
      </c>
      <c r="H10" s="26">
        <v>30</v>
      </c>
      <c r="I10" s="45">
        <f>+H10/4</f>
        <v>7.5</v>
      </c>
    </row>
    <row r="11" spans="1:9" ht="40.5" x14ac:dyDescent="0.25">
      <c r="A11" s="38" t="s">
        <v>44</v>
      </c>
      <c r="B11" s="39">
        <v>28</v>
      </c>
      <c r="C11" s="39" t="s">
        <v>48</v>
      </c>
      <c r="D11" s="36">
        <v>0.41666666666666669</v>
      </c>
      <c r="E11" s="37" t="s">
        <v>52</v>
      </c>
      <c r="F11" s="37" t="s">
        <v>47</v>
      </c>
      <c r="G11" s="26">
        <v>0</v>
      </c>
      <c r="H11" s="26">
        <v>30</v>
      </c>
      <c r="I11" s="45">
        <f>+H11/4</f>
        <v>7.5</v>
      </c>
    </row>
    <row r="12" spans="1:9" ht="27" x14ac:dyDescent="0.25">
      <c r="A12" s="91" t="s">
        <v>50</v>
      </c>
      <c r="B12" s="91">
        <v>2</v>
      </c>
      <c r="C12" s="91" t="s">
        <v>49</v>
      </c>
      <c r="D12" s="88">
        <v>0.79166666666666663</v>
      </c>
      <c r="E12" s="179"/>
      <c r="F12" s="34" t="s">
        <v>87</v>
      </c>
      <c r="G12" s="26">
        <v>0</v>
      </c>
      <c r="H12" s="26">
        <v>6</v>
      </c>
      <c r="I12" s="45">
        <f>+H12/4</f>
        <v>1.5</v>
      </c>
    </row>
    <row r="13" spans="1:9" ht="27" x14ac:dyDescent="0.25">
      <c r="A13" s="93"/>
      <c r="B13" s="93">
        <v>2</v>
      </c>
      <c r="C13" s="93"/>
      <c r="D13" s="90"/>
      <c r="E13" s="178" t="s">
        <v>86</v>
      </c>
      <c r="F13" s="34" t="s">
        <v>88</v>
      </c>
      <c r="G13" s="26">
        <v>0</v>
      </c>
      <c r="H13" s="26">
        <v>4</v>
      </c>
      <c r="I13" s="45">
        <f>+H13/4</f>
        <v>1</v>
      </c>
    </row>
    <row r="14" spans="1:9" ht="54" x14ac:dyDescent="0.25">
      <c r="A14" s="94" t="s">
        <v>50</v>
      </c>
      <c r="B14" s="94">
        <v>3</v>
      </c>
      <c r="C14" s="94" t="s">
        <v>45</v>
      </c>
      <c r="D14" s="36">
        <v>0.66666666666666663</v>
      </c>
      <c r="E14" s="41" t="s">
        <v>53</v>
      </c>
      <c r="F14" s="41" t="s">
        <v>47</v>
      </c>
      <c r="G14" s="101">
        <v>2</v>
      </c>
      <c r="H14" s="103">
        <v>30</v>
      </c>
      <c r="I14" s="97">
        <v>7</v>
      </c>
    </row>
    <row r="15" spans="1:9" ht="27" x14ac:dyDescent="0.25">
      <c r="A15" s="94"/>
      <c r="B15" s="94"/>
      <c r="C15" s="94"/>
      <c r="D15" s="36">
        <v>0.875</v>
      </c>
      <c r="E15" s="34" t="s">
        <v>89</v>
      </c>
      <c r="F15" s="41" t="s">
        <v>90</v>
      </c>
      <c r="G15" s="102"/>
      <c r="H15" s="104"/>
      <c r="I15" s="98"/>
    </row>
    <row r="16" spans="1:9" ht="40.5" x14ac:dyDescent="0.25">
      <c r="A16" s="48" t="s">
        <v>50</v>
      </c>
      <c r="B16" s="48">
        <v>9</v>
      </c>
      <c r="C16" s="48" t="s">
        <v>49</v>
      </c>
      <c r="D16" s="36">
        <v>0.83333333333333337</v>
      </c>
      <c r="E16" s="37" t="s">
        <v>54</v>
      </c>
      <c r="F16" s="41" t="s">
        <v>55</v>
      </c>
      <c r="G16" s="26">
        <v>4</v>
      </c>
      <c r="H16" s="26">
        <v>50</v>
      </c>
      <c r="I16" s="45">
        <f>+H16/4</f>
        <v>12.5</v>
      </c>
    </row>
    <row r="17" spans="1:9" x14ac:dyDescent="0.25">
      <c r="A17" s="94" t="s">
        <v>50</v>
      </c>
      <c r="B17" s="94">
        <v>10</v>
      </c>
      <c r="C17" s="94" t="s">
        <v>45</v>
      </c>
      <c r="D17" s="88">
        <v>0</v>
      </c>
      <c r="E17" s="91" t="s">
        <v>56</v>
      </c>
      <c r="F17" s="34" t="s">
        <v>104</v>
      </c>
      <c r="G17" s="26">
        <v>0</v>
      </c>
      <c r="H17" s="26">
        <v>70</v>
      </c>
      <c r="I17" s="45">
        <f>+H17/4</f>
        <v>17.5</v>
      </c>
    </row>
    <row r="18" spans="1:9" ht="40.5" x14ac:dyDescent="0.25">
      <c r="A18" s="94"/>
      <c r="B18" s="94"/>
      <c r="C18" s="94"/>
      <c r="D18" s="89"/>
      <c r="E18" s="92"/>
      <c r="F18" s="34" t="s">
        <v>91</v>
      </c>
      <c r="G18" s="26">
        <v>0</v>
      </c>
      <c r="H18" s="26">
        <v>146</v>
      </c>
      <c r="I18" s="45">
        <v>24</v>
      </c>
    </row>
    <row r="19" spans="1:9" x14ac:dyDescent="0.25">
      <c r="A19" s="94"/>
      <c r="B19" s="94"/>
      <c r="C19" s="94"/>
      <c r="D19" s="89"/>
      <c r="E19" s="92"/>
      <c r="F19" s="34" t="s">
        <v>92</v>
      </c>
      <c r="G19" s="26">
        <v>0</v>
      </c>
      <c r="H19" s="26">
        <v>26</v>
      </c>
      <c r="I19" s="45">
        <v>8</v>
      </c>
    </row>
    <row r="20" spans="1:9" ht="27" x14ac:dyDescent="0.25">
      <c r="A20" s="94"/>
      <c r="B20" s="94"/>
      <c r="C20" s="94"/>
      <c r="D20" s="36">
        <v>0.58333333333333337</v>
      </c>
      <c r="E20" s="37" t="s">
        <v>93</v>
      </c>
      <c r="F20" s="34" t="s">
        <v>94</v>
      </c>
      <c r="G20" s="26">
        <v>0</v>
      </c>
      <c r="H20" s="26">
        <v>20</v>
      </c>
      <c r="I20" s="45">
        <f>+H20/4</f>
        <v>5</v>
      </c>
    </row>
    <row r="21" spans="1:9" x14ac:dyDescent="0.25">
      <c r="A21" s="94" t="s">
        <v>50</v>
      </c>
      <c r="B21" s="94">
        <v>11</v>
      </c>
      <c r="C21" s="95" t="s">
        <v>48</v>
      </c>
      <c r="D21" s="88">
        <v>0.54166666666666663</v>
      </c>
      <c r="E21" s="91" t="s">
        <v>95</v>
      </c>
      <c r="F21" s="34" t="s">
        <v>104</v>
      </c>
      <c r="G21" s="26">
        <v>0</v>
      </c>
      <c r="H21" s="26">
        <v>70</v>
      </c>
      <c r="I21" s="45">
        <f>+H21/4</f>
        <v>17.5</v>
      </c>
    </row>
    <row r="22" spans="1:9" ht="40.5" x14ac:dyDescent="0.25">
      <c r="A22" s="94"/>
      <c r="B22" s="94"/>
      <c r="C22" s="95"/>
      <c r="D22" s="89"/>
      <c r="E22" s="92"/>
      <c r="F22" s="34" t="s">
        <v>91</v>
      </c>
      <c r="G22" s="26">
        <v>0</v>
      </c>
      <c r="H22" s="26">
        <v>146</v>
      </c>
      <c r="I22" s="45">
        <v>24</v>
      </c>
    </row>
    <row r="23" spans="1:9" x14ac:dyDescent="0.25">
      <c r="A23" s="94"/>
      <c r="B23" s="94"/>
      <c r="C23" s="95"/>
      <c r="D23" s="89"/>
      <c r="E23" s="92"/>
      <c r="F23" s="34" t="s">
        <v>92</v>
      </c>
      <c r="G23" s="26">
        <v>0</v>
      </c>
      <c r="H23" s="26">
        <v>26</v>
      </c>
      <c r="I23" s="45">
        <v>8</v>
      </c>
    </row>
    <row r="24" spans="1:9" ht="27" x14ac:dyDescent="0.25">
      <c r="A24" s="94"/>
      <c r="B24" s="94"/>
      <c r="C24" s="95"/>
      <c r="D24" s="36">
        <v>0.75</v>
      </c>
      <c r="E24" s="37" t="s">
        <v>96</v>
      </c>
      <c r="F24" s="34" t="s">
        <v>97</v>
      </c>
      <c r="G24" s="26">
        <v>0</v>
      </c>
      <c r="H24" s="26">
        <v>10</v>
      </c>
      <c r="I24" s="45">
        <f>+H24/4</f>
        <v>2.5</v>
      </c>
    </row>
    <row r="25" spans="1:9" x14ac:dyDescent="0.25">
      <c r="A25" s="91" t="s">
        <v>50</v>
      </c>
      <c r="B25" s="91">
        <v>12</v>
      </c>
      <c r="C25" s="91" t="s">
        <v>57</v>
      </c>
      <c r="D25" s="88">
        <v>0.54166666666666663</v>
      </c>
      <c r="E25" s="91" t="s">
        <v>58</v>
      </c>
      <c r="F25" s="34" t="s">
        <v>104</v>
      </c>
      <c r="G25" s="26">
        <v>0</v>
      </c>
      <c r="H25" s="26">
        <v>70</v>
      </c>
      <c r="I25" s="45">
        <f>+H25/4</f>
        <v>17.5</v>
      </c>
    </row>
    <row r="26" spans="1:9" ht="40.5" x14ac:dyDescent="0.25">
      <c r="A26" s="92"/>
      <c r="B26" s="92"/>
      <c r="C26" s="92"/>
      <c r="D26" s="89"/>
      <c r="E26" s="92"/>
      <c r="F26" s="34" t="s">
        <v>91</v>
      </c>
      <c r="G26" s="26">
        <v>0</v>
      </c>
      <c r="H26" s="26">
        <v>146</v>
      </c>
      <c r="I26" s="45">
        <v>24</v>
      </c>
    </row>
    <row r="27" spans="1:9" ht="40.5" x14ac:dyDescent="0.25">
      <c r="A27" s="27" t="s">
        <v>50</v>
      </c>
      <c r="B27" s="27">
        <v>13</v>
      </c>
      <c r="C27" s="27" t="s">
        <v>98</v>
      </c>
      <c r="D27" s="36">
        <v>0.625</v>
      </c>
      <c r="E27" s="37" t="s">
        <v>99</v>
      </c>
      <c r="F27" s="34" t="s">
        <v>100</v>
      </c>
      <c r="G27" s="26">
        <v>0</v>
      </c>
      <c r="H27" s="26">
        <v>6</v>
      </c>
      <c r="I27" s="45">
        <f>+H27/4</f>
        <v>1.5</v>
      </c>
    </row>
    <row r="28" spans="1:9" x14ac:dyDescent="0.25">
      <c r="G28" s="46"/>
      <c r="H28" s="30"/>
      <c r="I28" s="46">
        <f>SUM(I8:I27)</f>
        <v>205.5</v>
      </c>
    </row>
  </sheetData>
  <mergeCells count="31">
    <mergeCell ref="I14:I15"/>
    <mergeCell ref="G6:H6"/>
    <mergeCell ref="A1:H1"/>
    <mergeCell ref="A2:H2"/>
    <mergeCell ref="A3:H3"/>
    <mergeCell ref="A4:H4"/>
    <mergeCell ref="G14:G15"/>
    <mergeCell ref="H14:H15"/>
    <mergeCell ref="A12:A13"/>
    <mergeCell ref="B12:B13"/>
    <mergeCell ref="C12:C13"/>
    <mergeCell ref="D12:D13"/>
    <mergeCell ref="A6:F6"/>
    <mergeCell ref="C14:C15"/>
    <mergeCell ref="B14:B15"/>
    <mergeCell ref="A14:A15"/>
    <mergeCell ref="D17:D19"/>
    <mergeCell ref="E17:E19"/>
    <mergeCell ref="A25:A26"/>
    <mergeCell ref="B25:B26"/>
    <mergeCell ref="C25:C26"/>
    <mergeCell ref="D25:D26"/>
    <mergeCell ref="A21:A24"/>
    <mergeCell ref="B21:B24"/>
    <mergeCell ref="C21:C24"/>
    <mergeCell ref="A17:A20"/>
    <mergeCell ref="C17:C20"/>
    <mergeCell ref="D21:D23"/>
    <mergeCell ref="E21:E23"/>
    <mergeCell ref="E25:E26"/>
    <mergeCell ref="B17:B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21"/>
  <sheetViews>
    <sheetView tabSelected="1" topLeftCell="C31" workbookViewId="0">
      <selection activeCell="F51" sqref="F51"/>
    </sheetView>
  </sheetViews>
  <sheetFormatPr baseColWidth="10" defaultColWidth="14.42578125" defaultRowHeight="13.5" x14ac:dyDescent="0.25"/>
  <cols>
    <col min="1" max="1" width="4.42578125" style="1" customWidth="1"/>
    <col min="2" max="2" width="8.7109375" style="1" customWidth="1"/>
    <col min="3" max="3" width="25.42578125" style="1" customWidth="1"/>
    <col min="4" max="4" width="31.7109375" style="1" bestFit="1" customWidth="1"/>
    <col min="5" max="5" width="9.5703125" style="1" customWidth="1"/>
    <col min="6" max="6" width="37" style="1" customWidth="1"/>
    <col min="7" max="7" width="9.5703125" style="18" customWidth="1"/>
    <col min="8" max="8" width="10.5703125" style="18" customWidth="1"/>
    <col min="9" max="9" width="15.140625" style="18" bestFit="1" customWidth="1"/>
    <col min="10" max="10" width="14.42578125" style="1"/>
    <col min="11" max="11" width="16.5703125" style="1" customWidth="1"/>
    <col min="12" max="16384" width="14.42578125" style="1"/>
  </cols>
  <sheetData>
    <row r="2" spans="2:12" ht="43.5" customHeight="1" x14ac:dyDescent="0.25">
      <c r="B2" s="173" t="s">
        <v>59</v>
      </c>
      <c r="C2" s="100"/>
      <c r="D2" s="100"/>
      <c r="E2" s="100"/>
      <c r="F2" s="100"/>
      <c r="G2" s="100"/>
      <c r="H2" s="2">
        <v>3</v>
      </c>
      <c r="I2" s="2"/>
    </row>
    <row r="3" spans="2:12" ht="45" customHeight="1" thickBot="1" x14ac:dyDescent="0.3">
      <c r="B3" s="4" t="s">
        <v>0</v>
      </c>
      <c r="C3" s="51" t="s">
        <v>1</v>
      </c>
      <c r="D3" s="51" t="s">
        <v>60</v>
      </c>
      <c r="E3" s="52" t="s">
        <v>2</v>
      </c>
      <c r="F3" s="51" t="s">
        <v>3</v>
      </c>
      <c r="G3" s="5" t="s">
        <v>61</v>
      </c>
      <c r="H3" s="5" t="s">
        <v>62</v>
      </c>
      <c r="I3" s="5" t="s">
        <v>77</v>
      </c>
    </row>
    <row r="4" spans="2:12" ht="15.75" customHeight="1" x14ac:dyDescent="0.25">
      <c r="B4" s="49">
        <v>1</v>
      </c>
      <c r="C4" s="107" t="s">
        <v>4</v>
      </c>
      <c r="D4" s="163" t="s">
        <v>5</v>
      </c>
      <c r="E4" s="53">
        <v>464</v>
      </c>
      <c r="F4" s="164" t="s">
        <v>6</v>
      </c>
      <c r="G4" s="116">
        <v>7</v>
      </c>
      <c r="H4" s="111">
        <f>+G4*$H$2</f>
        <v>21</v>
      </c>
      <c r="I4" s="111">
        <v>1</v>
      </c>
      <c r="K4" s="1" t="s">
        <v>103</v>
      </c>
      <c r="L4" s="47">
        <f>+I4+I6+I8+I10+I12+I14+I16+I24+I26+I28+I30+I32+I34+I36+I38+I41+I43+2</f>
        <v>23</v>
      </c>
    </row>
    <row r="5" spans="2:12" ht="15.75" customHeight="1" x14ac:dyDescent="0.25">
      <c r="B5" s="50">
        <v>2</v>
      </c>
      <c r="C5" s="108"/>
      <c r="D5" s="153"/>
      <c r="E5" s="24">
        <v>464</v>
      </c>
      <c r="F5" s="174"/>
      <c r="G5" s="117"/>
      <c r="H5" s="112"/>
      <c r="I5" s="112"/>
      <c r="K5" s="1" t="s">
        <v>14</v>
      </c>
      <c r="L5" s="47">
        <f>+I19+I20+I21+I22+I23+I49+I50</f>
        <v>8</v>
      </c>
    </row>
    <row r="6" spans="2:12" ht="15" customHeight="1" x14ac:dyDescent="0.25">
      <c r="B6" s="50">
        <v>3</v>
      </c>
      <c r="C6" s="109" t="s">
        <v>4</v>
      </c>
      <c r="D6" s="153"/>
      <c r="E6" s="24">
        <v>464</v>
      </c>
      <c r="F6" s="175" t="s">
        <v>7</v>
      </c>
      <c r="G6" s="116">
        <v>7</v>
      </c>
      <c r="H6" s="111">
        <f>+G6*H2</f>
        <v>21</v>
      </c>
      <c r="I6" s="111">
        <v>1</v>
      </c>
      <c r="K6" s="1" t="s">
        <v>102</v>
      </c>
      <c r="L6" s="47">
        <f>+I13</f>
        <v>1</v>
      </c>
    </row>
    <row r="7" spans="2:12" ht="15.75" customHeight="1" x14ac:dyDescent="0.25">
      <c r="B7" s="50">
        <v>4</v>
      </c>
      <c r="C7" s="110"/>
      <c r="D7" s="153"/>
      <c r="E7" s="24">
        <v>464</v>
      </c>
      <c r="F7" s="176"/>
      <c r="G7" s="177"/>
      <c r="H7" s="112"/>
      <c r="I7" s="112"/>
      <c r="L7" s="47">
        <f>SUM(L4:L6)</f>
        <v>32</v>
      </c>
    </row>
    <row r="8" spans="2:12" ht="15.75" customHeight="1" x14ac:dyDescent="0.25">
      <c r="B8" s="50">
        <v>5</v>
      </c>
      <c r="C8" s="161" t="s">
        <v>4</v>
      </c>
      <c r="D8" s="153"/>
      <c r="E8" s="24">
        <v>464</v>
      </c>
      <c r="F8" s="162" t="s">
        <v>8</v>
      </c>
      <c r="G8" s="130">
        <v>7</v>
      </c>
      <c r="H8" s="105">
        <f>+G8*$H$2</f>
        <v>21</v>
      </c>
      <c r="I8" s="105">
        <v>1</v>
      </c>
    </row>
    <row r="9" spans="2:12" ht="14.25" thickBot="1" x14ac:dyDescent="0.3">
      <c r="B9" s="50">
        <v>6</v>
      </c>
      <c r="C9" s="157"/>
      <c r="D9" s="154"/>
      <c r="E9" s="54">
        <v>464</v>
      </c>
      <c r="F9" s="138"/>
      <c r="G9" s="131"/>
      <c r="H9" s="106"/>
      <c r="I9" s="106"/>
    </row>
    <row r="10" spans="2:12" ht="15.75" customHeight="1" x14ac:dyDescent="0.25">
      <c r="B10" s="50">
        <v>7</v>
      </c>
      <c r="C10" s="107" t="s">
        <v>4</v>
      </c>
      <c r="D10" s="163" t="s">
        <v>9</v>
      </c>
      <c r="E10" s="57">
        <v>566</v>
      </c>
      <c r="F10" s="164" t="s">
        <v>10</v>
      </c>
      <c r="G10" s="130">
        <v>7</v>
      </c>
      <c r="H10" s="105">
        <f>+G10*$H$2</f>
        <v>21</v>
      </c>
      <c r="I10" s="105">
        <v>1</v>
      </c>
    </row>
    <row r="11" spans="2:12" ht="15.75" customHeight="1" x14ac:dyDescent="0.25">
      <c r="B11" s="50">
        <v>8</v>
      </c>
      <c r="C11" s="133"/>
      <c r="D11" s="153"/>
      <c r="E11" s="6">
        <v>566</v>
      </c>
      <c r="F11" s="135"/>
      <c r="G11" s="131"/>
      <c r="H11" s="106"/>
      <c r="I11" s="106"/>
    </row>
    <row r="12" spans="2:12" ht="15.75" customHeight="1" x14ac:dyDescent="0.25">
      <c r="B12" s="50">
        <v>9</v>
      </c>
      <c r="C12" s="58" t="s">
        <v>11</v>
      </c>
      <c r="D12" s="153"/>
      <c r="E12" s="6">
        <v>150</v>
      </c>
      <c r="F12" s="59" t="s">
        <v>12</v>
      </c>
      <c r="G12" s="55">
        <v>5</v>
      </c>
      <c r="H12" s="7">
        <f>+G12*H2</f>
        <v>15</v>
      </c>
      <c r="I12" s="7">
        <v>1</v>
      </c>
    </row>
    <row r="13" spans="2:12" ht="14.25" thickBot="1" x14ac:dyDescent="0.3">
      <c r="B13" s="2" t="s">
        <v>13</v>
      </c>
      <c r="C13" s="60" t="s">
        <v>14</v>
      </c>
      <c r="D13" s="154"/>
      <c r="E13" s="54">
        <v>60</v>
      </c>
      <c r="F13" s="61" t="s">
        <v>63</v>
      </c>
      <c r="G13" s="56">
        <v>2</v>
      </c>
      <c r="H13" s="9">
        <f>+G13*3</f>
        <v>6</v>
      </c>
      <c r="I13" s="9">
        <v>1</v>
      </c>
    </row>
    <row r="14" spans="2:12" ht="15" customHeight="1" x14ac:dyDescent="0.25">
      <c r="B14" s="62">
        <v>10</v>
      </c>
      <c r="C14" s="165" t="s">
        <v>4</v>
      </c>
      <c r="D14" s="166" t="s">
        <v>15</v>
      </c>
      <c r="E14" s="65">
        <v>600</v>
      </c>
      <c r="F14" s="169" t="s">
        <v>16</v>
      </c>
      <c r="G14" s="170">
        <v>7</v>
      </c>
      <c r="H14" s="121">
        <f t="shared" ref="H14" si="0">+G14*$H$2</f>
        <v>21</v>
      </c>
      <c r="I14" s="121">
        <v>1</v>
      </c>
    </row>
    <row r="15" spans="2:12" ht="15.75" customHeight="1" x14ac:dyDescent="0.25">
      <c r="B15" s="62">
        <v>11</v>
      </c>
      <c r="C15" s="133"/>
      <c r="D15" s="167"/>
      <c r="E15" s="10">
        <v>600</v>
      </c>
      <c r="F15" s="135"/>
      <c r="G15" s="131"/>
      <c r="H15" s="106"/>
      <c r="I15" s="106"/>
    </row>
    <row r="16" spans="2:12" ht="15" customHeight="1" x14ac:dyDescent="0.25">
      <c r="B16" s="62">
        <v>12</v>
      </c>
      <c r="C16" s="171" t="s">
        <v>4</v>
      </c>
      <c r="D16" s="167"/>
      <c r="E16" s="10">
        <v>600</v>
      </c>
      <c r="F16" s="172" t="s">
        <v>17</v>
      </c>
      <c r="G16" s="130">
        <v>7</v>
      </c>
      <c r="H16" s="105">
        <f t="shared" ref="H16" si="1">+G16*$H$2</f>
        <v>21</v>
      </c>
      <c r="I16" s="105">
        <v>1</v>
      </c>
    </row>
    <row r="17" spans="2:9" ht="15.75" customHeight="1" x14ac:dyDescent="0.25">
      <c r="B17" s="62">
        <v>13</v>
      </c>
      <c r="C17" s="133"/>
      <c r="D17" s="167"/>
      <c r="E17" s="23">
        <v>600</v>
      </c>
      <c r="F17" s="135"/>
      <c r="G17" s="131"/>
      <c r="H17" s="106"/>
      <c r="I17" s="106"/>
    </row>
    <row r="18" spans="2:9" x14ac:dyDescent="0.25">
      <c r="B18" s="62">
        <v>14</v>
      </c>
      <c r="C18" s="66" t="s">
        <v>11</v>
      </c>
      <c r="D18" s="167"/>
      <c r="E18" s="23">
        <v>600</v>
      </c>
      <c r="F18" s="67" t="s">
        <v>18</v>
      </c>
      <c r="G18" s="64">
        <v>5</v>
      </c>
      <c r="H18" s="11">
        <f>+G18*H2</f>
        <v>15</v>
      </c>
      <c r="I18" s="11">
        <v>1</v>
      </c>
    </row>
    <row r="19" spans="2:9" x14ac:dyDescent="0.25">
      <c r="B19" s="63" t="s">
        <v>19</v>
      </c>
      <c r="C19" s="68" t="s">
        <v>4</v>
      </c>
      <c r="D19" s="167"/>
      <c r="E19" s="3">
        <v>340</v>
      </c>
      <c r="F19" s="69" t="s">
        <v>106</v>
      </c>
      <c r="G19" s="64">
        <v>6</v>
      </c>
      <c r="H19" s="11">
        <v>12</v>
      </c>
      <c r="I19" s="11">
        <v>2</v>
      </c>
    </row>
    <row r="20" spans="2:9" x14ac:dyDescent="0.25">
      <c r="B20" s="63" t="s">
        <v>20</v>
      </c>
      <c r="C20" s="68" t="s">
        <v>21</v>
      </c>
      <c r="D20" s="167"/>
      <c r="E20" s="3">
        <v>130</v>
      </c>
      <c r="F20" s="69" t="s">
        <v>107</v>
      </c>
      <c r="G20" s="64">
        <v>4</v>
      </c>
      <c r="H20" s="11">
        <v>8</v>
      </c>
      <c r="I20" s="11">
        <v>1</v>
      </c>
    </row>
    <row r="21" spans="2:9" x14ac:dyDescent="0.25">
      <c r="B21" s="63" t="s">
        <v>22</v>
      </c>
      <c r="C21" s="68" t="s">
        <v>21</v>
      </c>
      <c r="D21" s="167"/>
      <c r="E21" s="3">
        <v>150</v>
      </c>
      <c r="F21" s="69" t="s">
        <v>108</v>
      </c>
      <c r="G21" s="64">
        <v>4</v>
      </c>
      <c r="H21" s="11">
        <v>8</v>
      </c>
      <c r="I21" s="11">
        <v>1</v>
      </c>
    </row>
    <row r="22" spans="2:9" ht="14.25" thickBot="1" x14ac:dyDescent="0.3">
      <c r="B22" s="63" t="s">
        <v>23</v>
      </c>
      <c r="C22" s="70" t="s">
        <v>21</v>
      </c>
      <c r="D22" s="168"/>
      <c r="E22" s="71">
        <v>150</v>
      </c>
      <c r="F22" s="72" t="s">
        <v>109</v>
      </c>
      <c r="G22" s="64">
        <v>4</v>
      </c>
      <c r="H22" s="11">
        <v>8</v>
      </c>
      <c r="I22" s="11">
        <v>1</v>
      </c>
    </row>
    <row r="23" spans="2:9" x14ac:dyDescent="0.25">
      <c r="B23" s="63" t="s">
        <v>24</v>
      </c>
      <c r="C23" s="73" t="s">
        <v>21</v>
      </c>
      <c r="D23" s="158" t="s">
        <v>25</v>
      </c>
      <c r="E23" s="74">
        <v>150</v>
      </c>
      <c r="F23" s="75" t="s">
        <v>110</v>
      </c>
      <c r="G23" s="64">
        <v>4</v>
      </c>
      <c r="H23" s="11">
        <v>8</v>
      </c>
      <c r="I23" s="11">
        <v>1</v>
      </c>
    </row>
    <row r="24" spans="2:9" ht="15.75" customHeight="1" x14ac:dyDescent="0.25">
      <c r="B24" s="50">
        <v>15</v>
      </c>
      <c r="C24" s="161" t="s">
        <v>4</v>
      </c>
      <c r="D24" s="159"/>
      <c r="E24" s="6">
        <v>566</v>
      </c>
      <c r="F24" s="162" t="s">
        <v>26</v>
      </c>
      <c r="G24" s="130">
        <v>10</v>
      </c>
      <c r="H24" s="105">
        <f t="shared" ref="H24" si="2">+G24*$H$2</f>
        <v>30</v>
      </c>
      <c r="I24" s="105">
        <v>1</v>
      </c>
    </row>
    <row r="25" spans="2:9" ht="15.75" customHeight="1" thickBot="1" x14ac:dyDescent="0.3">
      <c r="B25" s="50">
        <v>16</v>
      </c>
      <c r="C25" s="157"/>
      <c r="D25" s="160"/>
      <c r="E25" s="54">
        <v>566</v>
      </c>
      <c r="F25" s="138"/>
      <c r="G25" s="177"/>
      <c r="H25" s="106"/>
      <c r="I25" s="106"/>
    </row>
    <row r="26" spans="2:9" ht="15.75" customHeight="1" x14ac:dyDescent="0.25">
      <c r="B26" s="76">
        <v>17</v>
      </c>
      <c r="C26" s="140" t="s">
        <v>4</v>
      </c>
      <c r="D26" s="152" t="s">
        <v>27</v>
      </c>
      <c r="E26" s="77">
        <v>464</v>
      </c>
      <c r="F26" s="155" t="s">
        <v>28</v>
      </c>
      <c r="G26" s="130">
        <v>6</v>
      </c>
      <c r="H26" s="105">
        <f>+G26*$H$2</f>
        <v>18</v>
      </c>
      <c r="I26" s="105">
        <v>1</v>
      </c>
    </row>
    <row r="27" spans="2:9" ht="15.75" customHeight="1" x14ac:dyDescent="0.25">
      <c r="B27" s="76">
        <v>18</v>
      </c>
      <c r="C27" s="133"/>
      <c r="D27" s="153"/>
      <c r="E27" s="22">
        <v>464</v>
      </c>
      <c r="F27" s="135"/>
      <c r="G27" s="131"/>
      <c r="H27" s="106"/>
      <c r="I27" s="106"/>
    </row>
    <row r="28" spans="2:9" ht="15.75" customHeight="1" x14ac:dyDescent="0.25">
      <c r="B28" s="76">
        <v>19</v>
      </c>
      <c r="C28" s="156" t="s">
        <v>4</v>
      </c>
      <c r="D28" s="153"/>
      <c r="E28" s="12">
        <v>464</v>
      </c>
      <c r="F28" s="137" t="s">
        <v>29</v>
      </c>
      <c r="G28" s="130">
        <v>6</v>
      </c>
      <c r="H28" s="105">
        <f t="shared" ref="H28" si="3">+G28*$H$2</f>
        <v>18</v>
      </c>
      <c r="I28" s="105">
        <v>1</v>
      </c>
    </row>
    <row r="29" spans="2:9" ht="15.75" customHeight="1" x14ac:dyDescent="0.25">
      <c r="B29" s="76">
        <v>20</v>
      </c>
      <c r="C29" s="133"/>
      <c r="D29" s="153"/>
      <c r="E29" s="12">
        <v>464</v>
      </c>
      <c r="F29" s="135"/>
      <c r="G29" s="131"/>
      <c r="H29" s="106"/>
      <c r="I29" s="106"/>
    </row>
    <row r="30" spans="2:9" ht="15.75" customHeight="1" x14ac:dyDescent="0.25">
      <c r="B30" s="76">
        <v>21</v>
      </c>
      <c r="C30" s="156" t="s">
        <v>4</v>
      </c>
      <c r="D30" s="153"/>
      <c r="E30" s="12">
        <v>464</v>
      </c>
      <c r="F30" s="137" t="s">
        <v>30</v>
      </c>
      <c r="G30" s="130">
        <v>6</v>
      </c>
      <c r="H30" s="105">
        <f t="shared" ref="H30" si="4">+G30*$H$2</f>
        <v>18</v>
      </c>
      <c r="I30" s="105">
        <v>1</v>
      </c>
    </row>
    <row r="31" spans="2:9" ht="15.75" customHeight="1" thickBot="1" x14ac:dyDescent="0.3">
      <c r="B31" s="76">
        <v>22</v>
      </c>
      <c r="C31" s="157"/>
      <c r="D31" s="154"/>
      <c r="E31" s="78">
        <v>464</v>
      </c>
      <c r="F31" s="138"/>
      <c r="G31" s="131"/>
      <c r="H31" s="106"/>
      <c r="I31" s="106"/>
    </row>
    <row r="32" spans="2:9" ht="15.75" customHeight="1" x14ac:dyDescent="0.25">
      <c r="B32" s="79">
        <v>23</v>
      </c>
      <c r="C32" s="139" t="s">
        <v>4</v>
      </c>
      <c r="D32" s="148" t="s">
        <v>64</v>
      </c>
      <c r="E32" s="80">
        <v>464</v>
      </c>
      <c r="F32" s="151" t="s">
        <v>31</v>
      </c>
      <c r="G32" s="130">
        <v>6</v>
      </c>
      <c r="H32" s="105">
        <f t="shared" ref="H32:H36" si="5">+G32*$H$2</f>
        <v>18</v>
      </c>
      <c r="I32" s="105">
        <v>1</v>
      </c>
    </row>
    <row r="33" spans="2:9" ht="15.75" customHeight="1" x14ac:dyDescent="0.25">
      <c r="B33" s="79">
        <v>24</v>
      </c>
      <c r="C33" s="133"/>
      <c r="D33" s="149"/>
      <c r="E33" s="13">
        <v>464</v>
      </c>
      <c r="F33" s="135"/>
      <c r="G33" s="131"/>
      <c r="H33" s="106"/>
      <c r="I33" s="106"/>
    </row>
    <row r="34" spans="2:9" ht="15.75" customHeight="1" x14ac:dyDescent="0.25">
      <c r="B34" s="79">
        <v>25</v>
      </c>
      <c r="C34" s="132" t="s">
        <v>4</v>
      </c>
      <c r="D34" s="149"/>
      <c r="E34" s="13">
        <v>464</v>
      </c>
      <c r="F34" s="134" t="s">
        <v>32</v>
      </c>
      <c r="G34" s="130">
        <v>6</v>
      </c>
      <c r="H34" s="105">
        <f t="shared" si="5"/>
        <v>18</v>
      </c>
      <c r="I34" s="105">
        <v>1</v>
      </c>
    </row>
    <row r="35" spans="2:9" ht="15.75" customHeight="1" x14ac:dyDescent="0.25">
      <c r="B35" s="79">
        <v>26</v>
      </c>
      <c r="C35" s="133"/>
      <c r="D35" s="149"/>
      <c r="E35" s="13">
        <v>464</v>
      </c>
      <c r="F35" s="135"/>
      <c r="G35" s="131"/>
      <c r="H35" s="106"/>
      <c r="I35" s="106"/>
    </row>
    <row r="36" spans="2:9" ht="15.75" customHeight="1" x14ac:dyDescent="0.25">
      <c r="B36" s="79">
        <v>27</v>
      </c>
      <c r="C36" s="132" t="s">
        <v>4</v>
      </c>
      <c r="D36" s="149"/>
      <c r="E36" s="13">
        <v>464</v>
      </c>
      <c r="F36" s="134" t="s">
        <v>65</v>
      </c>
      <c r="G36" s="136">
        <v>6</v>
      </c>
      <c r="H36" s="118">
        <f t="shared" si="5"/>
        <v>18</v>
      </c>
      <c r="I36" s="118">
        <v>1</v>
      </c>
    </row>
    <row r="37" spans="2:9" ht="15.75" customHeight="1" x14ac:dyDescent="0.25">
      <c r="B37" s="79">
        <v>28</v>
      </c>
      <c r="C37" s="133"/>
      <c r="D37" s="149"/>
      <c r="E37" s="13">
        <v>464</v>
      </c>
      <c r="F37" s="135"/>
      <c r="G37" s="131"/>
      <c r="H37" s="106"/>
      <c r="I37" s="106"/>
    </row>
    <row r="38" spans="2:9" ht="15.75" customHeight="1" x14ac:dyDescent="0.25">
      <c r="B38" s="79">
        <v>29</v>
      </c>
      <c r="C38" s="132" t="s">
        <v>33</v>
      </c>
      <c r="D38" s="149"/>
      <c r="E38" s="13">
        <v>464</v>
      </c>
      <c r="F38" s="134" t="s">
        <v>34</v>
      </c>
      <c r="G38" s="136">
        <v>10</v>
      </c>
      <c r="H38" s="118">
        <f>+G38*H2</f>
        <v>30</v>
      </c>
      <c r="I38" s="118">
        <v>1</v>
      </c>
    </row>
    <row r="39" spans="2:9" ht="15.75" customHeight="1" x14ac:dyDescent="0.25">
      <c r="B39" s="79">
        <v>30</v>
      </c>
      <c r="C39" s="143"/>
      <c r="D39" s="149"/>
      <c r="E39" s="13">
        <v>464</v>
      </c>
      <c r="F39" s="144"/>
      <c r="G39" s="145"/>
      <c r="H39" s="119"/>
      <c r="I39" s="119"/>
    </row>
    <row r="40" spans="2:9" ht="15.75" customHeight="1" x14ac:dyDescent="0.25">
      <c r="B40" s="79">
        <v>31</v>
      </c>
      <c r="C40" s="133"/>
      <c r="D40" s="149"/>
      <c r="E40" s="13">
        <v>464</v>
      </c>
      <c r="F40" s="135"/>
      <c r="G40" s="131"/>
      <c r="H40" s="106"/>
      <c r="I40" s="106"/>
    </row>
    <row r="41" spans="2:9" ht="15.75" customHeight="1" x14ac:dyDescent="0.25">
      <c r="B41" s="79">
        <v>32</v>
      </c>
      <c r="C41" s="132" t="s">
        <v>4</v>
      </c>
      <c r="D41" s="149"/>
      <c r="E41" s="13">
        <v>464</v>
      </c>
      <c r="F41" s="146" t="s">
        <v>35</v>
      </c>
      <c r="G41" s="147">
        <v>6</v>
      </c>
      <c r="H41" s="120">
        <f>+G41*3</f>
        <v>18</v>
      </c>
      <c r="I41" s="120">
        <v>1</v>
      </c>
    </row>
    <row r="42" spans="2:9" ht="15.75" customHeight="1" x14ac:dyDescent="0.25">
      <c r="B42" s="79">
        <v>33</v>
      </c>
      <c r="C42" s="143"/>
      <c r="D42" s="149"/>
      <c r="E42" s="13">
        <v>464</v>
      </c>
      <c r="F42" s="144"/>
      <c r="G42" s="145"/>
      <c r="H42" s="119"/>
      <c r="I42" s="119"/>
    </row>
    <row r="43" spans="2:9" ht="15" customHeight="1" x14ac:dyDescent="0.25">
      <c r="B43" s="14">
        <v>34</v>
      </c>
      <c r="C43" s="122" t="s">
        <v>66</v>
      </c>
      <c r="D43" s="150"/>
      <c r="E43" s="14">
        <v>464</v>
      </c>
      <c r="F43" s="124" t="s">
        <v>36</v>
      </c>
      <c r="G43" s="127">
        <v>25</v>
      </c>
      <c r="H43" s="113">
        <f>+G43*3</f>
        <v>75</v>
      </c>
      <c r="I43" s="113">
        <v>5</v>
      </c>
    </row>
    <row r="44" spans="2:9" ht="15.75" customHeight="1" x14ac:dyDescent="0.25">
      <c r="B44" s="14">
        <v>35</v>
      </c>
      <c r="C44" s="122"/>
      <c r="D44" s="150"/>
      <c r="E44" s="14">
        <v>464</v>
      </c>
      <c r="F44" s="125"/>
      <c r="G44" s="128"/>
      <c r="H44" s="114"/>
      <c r="I44" s="114"/>
    </row>
    <row r="45" spans="2:9" ht="15.75" customHeight="1" x14ac:dyDescent="0.25">
      <c r="B45" s="14">
        <v>36</v>
      </c>
      <c r="C45" s="122"/>
      <c r="D45" s="150"/>
      <c r="E45" s="14">
        <v>464</v>
      </c>
      <c r="F45" s="125"/>
      <c r="G45" s="128"/>
      <c r="H45" s="114"/>
      <c r="I45" s="114"/>
    </row>
    <row r="46" spans="2:9" ht="15.75" customHeight="1" x14ac:dyDescent="0.25">
      <c r="B46" s="15">
        <v>37</v>
      </c>
      <c r="C46" s="122"/>
      <c r="D46" s="150"/>
      <c r="E46" s="14">
        <v>464</v>
      </c>
      <c r="F46" s="125"/>
      <c r="G46" s="128"/>
      <c r="H46" s="114"/>
      <c r="I46" s="114"/>
    </row>
    <row r="47" spans="2:9" ht="15.75" customHeight="1" x14ac:dyDescent="0.25">
      <c r="B47" s="16">
        <v>38</v>
      </c>
      <c r="C47" s="122"/>
      <c r="D47" s="150"/>
      <c r="E47" s="15">
        <v>464</v>
      </c>
      <c r="F47" s="125"/>
      <c r="G47" s="128"/>
      <c r="H47" s="114"/>
      <c r="I47" s="114"/>
    </row>
    <row r="48" spans="2:9" ht="15.75" customHeight="1" thickBot="1" x14ac:dyDescent="0.3">
      <c r="B48" s="16">
        <v>39</v>
      </c>
      <c r="C48" s="123"/>
      <c r="D48" s="81"/>
      <c r="E48" s="82">
        <v>464</v>
      </c>
      <c r="F48" s="126"/>
      <c r="G48" s="129"/>
      <c r="H48" s="115"/>
      <c r="I48" s="115"/>
    </row>
    <row r="49" spans="2:9" x14ac:dyDescent="0.25">
      <c r="B49" s="16" t="s">
        <v>67</v>
      </c>
      <c r="C49" s="84" t="s">
        <v>21</v>
      </c>
      <c r="D49" s="141" t="s">
        <v>68</v>
      </c>
      <c r="E49" s="85">
        <v>150</v>
      </c>
      <c r="F49" s="86" t="s">
        <v>111</v>
      </c>
      <c r="G49" s="83">
        <v>4</v>
      </c>
      <c r="H49" s="17">
        <f>+G49*2</f>
        <v>8</v>
      </c>
      <c r="I49" s="17">
        <v>1</v>
      </c>
    </row>
    <row r="50" spans="2:9" ht="14.25" thickBot="1" x14ac:dyDescent="0.3">
      <c r="B50" s="16" t="s">
        <v>76</v>
      </c>
      <c r="C50" s="70" t="s">
        <v>21</v>
      </c>
      <c r="D50" s="142"/>
      <c r="E50" s="87">
        <v>150</v>
      </c>
      <c r="F50" s="72" t="s">
        <v>112</v>
      </c>
      <c r="G50" s="83">
        <v>4</v>
      </c>
      <c r="H50" s="17">
        <f t="shared" ref="H50" si="6">+G50*2</f>
        <v>8</v>
      </c>
      <c r="I50" s="17">
        <v>1</v>
      </c>
    </row>
    <row r="51" spans="2:9" ht="15.75" customHeight="1" x14ac:dyDescent="0.25">
      <c r="G51" s="18">
        <f>SUM(G4:G50)</f>
        <v>171</v>
      </c>
      <c r="H51" s="18">
        <f>SUM(H4:H50)</f>
        <v>483</v>
      </c>
    </row>
    <row r="52" spans="2:9" ht="15.75" customHeight="1" x14ac:dyDescent="0.25"/>
    <row r="53" spans="2:9" ht="15.75" customHeight="1" x14ac:dyDescent="0.25"/>
    <row r="54" spans="2:9" ht="15.75" customHeight="1" x14ac:dyDescent="0.25"/>
    <row r="55" spans="2:9" ht="15.75" customHeight="1" x14ac:dyDescent="0.25"/>
    <row r="56" spans="2:9" ht="15.75" customHeight="1" x14ac:dyDescent="0.25"/>
    <row r="57" spans="2:9" ht="15.75" customHeight="1" x14ac:dyDescent="0.25"/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15.75" customHeight="1" x14ac:dyDescent="0.25"/>
    <row r="63" spans="2:9" ht="15.75" customHeight="1" x14ac:dyDescent="0.25"/>
    <row r="64" spans="2:9" ht="15.75" customHeight="1" x14ac:dyDescent="0.25"/>
    <row r="65" spans="6:9" ht="15.75" customHeight="1" x14ac:dyDescent="0.25"/>
    <row r="66" spans="6:9" ht="15.75" customHeight="1" x14ac:dyDescent="0.25"/>
    <row r="67" spans="6:9" ht="15.75" customHeight="1" x14ac:dyDescent="0.25"/>
    <row r="68" spans="6:9" ht="15.75" customHeight="1" x14ac:dyDescent="0.25"/>
    <row r="69" spans="6:9" ht="15.75" customHeight="1" x14ac:dyDescent="0.25">
      <c r="F69" s="19" t="s">
        <v>69</v>
      </c>
      <c r="G69" s="20" t="s">
        <v>70</v>
      </c>
      <c r="H69" s="20" t="s">
        <v>71</v>
      </c>
      <c r="I69" s="20"/>
    </row>
    <row r="70" spans="6:9" ht="15.75" customHeight="1" x14ac:dyDescent="0.25">
      <c r="F70" s="8" t="s">
        <v>72</v>
      </c>
      <c r="G70" s="21">
        <v>141</v>
      </c>
      <c r="H70" s="21">
        <f>+G70*3</f>
        <v>423</v>
      </c>
      <c r="I70" s="21"/>
    </row>
    <row r="71" spans="6:9" ht="15.75" customHeight="1" x14ac:dyDescent="0.25">
      <c r="F71" s="8" t="s">
        <v>73</v>
      </c>
      <c r="G71" s="21">
        <v>26</v>
      </c>
      <c r="H71" s="21">
        <f>+G71*2</f>
        <v>52</v>
      </c>
      <c r="I71" s="21"/>
    </row>
    <row r="72" spans="6:9" ht="15.75" customHeight="1" x14ac:dyDescent="0.25">
      <c r="F72" s="8" t="s">
        <v>74</v>
      </c>
      <c r="G72" s="21">
        <v>46</v>
      </c>
      <c r="H72" s="21">
        <f>+G72*3</f>
        <v>138</v>
      </c>
      <c r="I72" s="21"/>
    </row>
    <row r="73" spans="6:9" ht="15.75" customHeight="1" x14ac:dyDescent="0.25">
      <c r="F73" s="8" t="s">
        <v>75</v>
      </c>
      <c r="G73" s="21">
        <v>3</v>
      </c>
      <c r="H73" s="21">
        <f>+G73*3</f>
        <v>9</v>
      </c>
      <c r="I73" s="21"/>
    </row>
    <row r="74" spans="6:9" ht="15.75" customHeight="1" x14ac:dyDescent="0.25">
      <c r="F74" s="8" t="s">
        <v>63</v>
      </c>
      <c r="G74" s="21">
        <v>2</v>
      </c>
      <c r="H74" s="21">
        <f>+G74*3</f>
        <v>6</v>
      </c>
      <c r="I74" s="21"/>
    </row>
    <row r="75" spans="6:9" ht="15.75" customHeight="1" x14ac:dyDescent="0.25">
      <c r="H75" s="18">
        <f>SUM(H70:H74)</f>
        <v>628</v>
      </c>
    </row>
    <row r="76" spans="6:9" ht="15.75" customHeight="1" x14ac:dyDescent="0.25"/>
    <row r="77" spans="6:9" ht="15.75" customHeight="1" x14ac:dyDescent="0.25"/>
    <row r="78" spans="6:9" ht="15.75" customHeight="1" x14ac:dyDescent="0.25"/>
    <row r="79" spans="6:9" ht="15.75" customHeight="1" x14ac:dyDescent="0.25"/>
    <row r="80" spans="6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</sheetData>
  <mergeCells count="88">
    <mergeCell ref="H8:H9"/>
    <mergeCell ref="B2:G2"/>
    <mergeCell ref="D4:D9"/>
    <mergeCell ref="C8:C9"/>
    <mergeCell ref="F8:F9"/>
    <mergeCell ref="G8:G9"/>
    <mergeCell ref="F4:F5"/>
    <mergeCell ref="F6:F7"/>
    <mergeCell ref="G6:G7"/>
    <mergeCell ref="H6:H7"/>
    <mergeCell ref="C14:C15"/>
    <mergeCell ref="D14:D22"/>
    <mergeCell ref="F14:F15"/>
    <mergeCell ref="G14:G15"/>
    <mergeCell ref="H14:H15"/>
    <mergeCell ref="C16:C17"/>
    <mergeCell ref="F16:F17"/>
    <mergeCell ref="G16:G17"/>
    <mergeCell ref="H16:H17"/>
    <mergeCell ref="C10:C11"/>
    <mergeCell ref="D10:D13"/>
    <mergeCell ref="F10:F11"/>
    <mergeCell ref="G10:G11"/>
    <mergeCell ref="H10:H11"/>
    <mergeCell ref="D23:D25"/>
    <mergeCell ref="C24:C25"/>
    <mergeCell ref="F24:F25"/>
    <mergeCell ref="G24:G25"/>
    <mergeCell ref="H24:H25"/>
    <mergeCell ref="H26:H27"/>
    <mergeCell ref="C28:C29"/>
    <mergeCell ref="F28:F29"/>
    <mergeCell ref="G28:G29"/>
    <mergeCell ref="H28:H29"/>
    <mergeCell ref="C34:C35"/>
    <mergeCell ref="F34:F35"/>
    <mergeCell ref="D26:D31"/>
    <mergeCell ref="F26:F27"/>
    <mergeCell ref="G26:G27"/>
    <mergeCell ref="C30:C31"/>
    <mergeCell ref="H30:H31"/>
    <mergeCell ref="C32:C33"/>
    <mergeCell ref="C26:C27"/>
    <mergeCell ref="D49:D50"/>
    <mergeCell ref="C38:C40"/>
    <mergeCell ref="F38:F40"/>
    <mergeCell ref="G38:G40"/>
    <mergeCell ref="H38:H40"/>
    <mergeCell ref="C41:C42"/>
    <mergeCell ref="F41:F42"/>
    <mergeCell ref="G41:G42"/>
    <mergeCell ref="H41:H42"/>
    <mergeCell ref="D32:D47"/>
    <mergeCell ref="F32:F33"/>
    <mergeCell ref="G32:G33"/>
    <mergeCell ref="H32:H33"/>
    <mergeCell ref="I16:I17"/>
    <mergeCell ref="I24:I25"/>
    <mergeCell ref="I26:I27"/>
    <mergeCell ref="I8:I9"/>
    <mergeCell ref="C43:C48"/>
    <mergeCell ref="F43:F48"/>
    <mergeCell ref="G43:G48"/>
    <mergeCell ref="H43:H48"/>
    <mergeCell ref="G34:G35"/>
    <mergeCell ref="H34:H35"/>
    <mergeCell ref="C36:C37"/>
    <mergeCell ref="F36:F37"/>
    <mergeCell ref="G36:G37"/>
    <mergeCell ref="H36:H37"/>
    <mergeCell ref="F30:F31"/>
    <mergeCell ref="G30:G31"/>
    <mergeCell ref="I28:I29"/>
    <mergeCell ref="C4:C5"/>
    <mergeCell ref="C6:C7"/>
    <mergeCell ref="I6:I7"/>
    <mergeCell ref="I43:I48"/>
    <mergeCell ref="G4:G5"/>
    <mergeCell ref="H4:H5"/>
    <mergeCell ref="I4:I5"/>
    <mergeCell ref="I30:I31"/>
    <mergeCell ref="I32:I33"/>
    <mergeCell ref="I34:I35"/>
    <mergeCell ref="I36:I37"/>
    <mergeCell ref="I38:I40"/>
    <mergeCell ref="I41:I42"/>
    <mergeCell ref="I10:I11"/>
    <mergeCell ref="I14:I15"/>
  </mergeCells>
  <pageMargins left="0.7" right="0.7" top="0.75" bottom="0.75" header="0.3" footer="0.3"/>
  <ignoredErrors>
    <ignoredError sqref="H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EVENTOS</vt:lpstr>
      <vt:lpstr>VIA 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Lenovo</cp:lastModifiedBy>
  <cp:lastPrinted>2023-03-09T19:22:55Z</cp:lastPrinted>
  <dcterms:created xsi:type="dcterms:W3CDTF">2022-11-30T18:51:40Z</dcterms:created>
  <dcterms:modified xsi:type="dcterms:W3CDTF">2023-10-17T14:46:19Z</dcterms:modified>
</cp:coreProperties>
</file>